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VELHO\RONDONIA RURAL SHOW\"/>
    </mc:Choice>
  </mc:AlternateContent>
  <xr:revisionPtr revIDLastSave="0" documentId="13_ncr:1_{E7756ED3-B0D9-4F85-8BB7-2CE315924DB6}" xr6:coauthVersionLast="47" xr6:coauthVersionMax="47" xr10:uidLastSave="{00000000-0000-0000-0000-000000000000}"/>
  <bookViews>
    <workbookView xWindow="0" yWindow="0" windowWidth="10245" windowHeight="10920" xr2:uid="{C6F57201-7C1F-4E60-AC2B-D2A7413D32BC}"/>
  </bookViews>
  <sheets>
    <sheet name="SIC TV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I15" i="4"/>
  <c r="I13" i="4"/>
  <c r="I10" i="4"/>
  <c r="L10" i="4" s="1"/>
  <c r="K10" i="4" s="1"/>
  <c r="I11" i="4"/>
  <c r="H11" i="4" s="1"/>
  <c r="I12" i="4"/>
  <c r="H12" i="4" s="1"/>
  <c r="I5" i="4"/>
  <c r="H5" i="4" s="1"/>
  <c r="I6" i="4"/>
  <c r="H6" i="4" s="1"/>
  <c r="I9" i="4"/>
  <c r="L9" i="4" s="1"/>
  <c r="K9" i="4" s="1"/>
  <c r="I8" i="4"/>
  <c r="L8" i="4" s="1"/>
  <c r="K8" i="4" s="1"/>
  <c r="I7" i="4"/>
  <c r="L7" i="4" s="1"/>
  <c r="K7" i="4" s="1"/>
  <c r="I4" i="4"/>
  <c r="H4" i="4" s="1"/>
  <c r="I3" i="4"/>
  <c r="L3" i="4" s="1"/>
  <c r="L12" i="4" l="1"/>
  <c r="K12" i="4" s="1"/>
  <c r="H9" i="4"/>
  <c r="L11" i="4"/>
  <c r="K11" i="4" s="1"/>
  <c r="H10" i="4"/>
  <c r="L6" i="4"/>
  <c r="K6" i="4" s="1"/>
  <c r="L5" i="4"/>
  <c r="K5" i="4" s="1"/>
  <c r="H7" i="4"/>
  <c r="H3" i="4"/>
  <c r="H8" i="4"/>
  <c r="K3" i="4"/>
  <c r="L4" i="4"/>
  <c r="K4" i="4" s="1"/>
  <c r="L13" i="4" l="1"/>
  <c r="I14" i="4"/>
  <c r="L14" i="4" l="1"/>
  <c r="L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EDUARDA AMORIM</author>
    <author>MARLON DIEGO DE OLIVEIRA LEONI</author>
  </authors>
  <commentList>
    <comment ref="D3" authorId="0" shapeId="0" xr:uid="{02F6C051-3460-41B7-A03D-8B95B9E993FA}">
      <text>
        <r>
          <rPr>
            <b/>
            <sz val="9"/>
            <color indexed="81"/>
            <rFont val="Segoe UI"/>
            <charset val="1"/>
          </rPr>
          <t>MARIA EDUARDA AMORIM:</t>
        </r>
        <r>
          <rPr>
            <sz val="9"/>
            <color indexed="81"/>
            <rFont val="Segoe UI"/>
            <charset val="1"/>
          </rPr>
          <t xml:space="preserve">
20 por mês</t>
        </r>
      </text>
    </comment>
    <comment ref="D7" authorId="0" shapeId="0" xr:uid="{F9709D96-BE4D-4068-8CF2-5C74FBC10ABC}">
      <text>
        <r>
          <rPr>
            <b/>
            <sz val="9"/>
            <color indexed="81"/>
            <rFont val="Segoe UI"/>
            <charset val="1"/>
          </rPr>
          <t>MARIA EDUARDA AMORIM:</t>
        </r>
        <r>
          <rPr>
            <sz val="9"/>
            <color indexed="81"/>
            <rFont val="Segoe UI"/>
            <charset val="1"/>
          </rPr>
          <t xml:space="preserve">
5 por dia</t>
        </r>
      </text>
    </comment>
    <comment ref="A10" authorId="1" shapeId="0" xr:uid="{93F06702-E1CC-4C3A-B5B1-648713991D27}">
      <text>
        <r>
          <rPr>
            <b/>
            <sz val="9"/>
            <color indexed="81"/>
            <rFont val="Segoe UI"/>
            <charset val="1"/>
          </rPr>
          <t>MARLON DIEGO DE OLIVEIRA LEONI:</t>
        </r>
        <r>
          <rPr>
            <sz val="9"/>
            <color indexed="81"/>
            <rFont val="Segoe UI"/>
            <charset val="1"/>
          </rPr>
          <t xml:space="preserve">
Avaliar risco de choque de concorrência com clientes do próprio SIC Rural</t>
        </r>
      </text>
    </comment>
    <comment ref="A11" authorId="1" shapeId="0" xr:uid="{B641D1CC-9257-415D-9C7B-15E41B7ED8F2}">
      <text>
        <r>
          <rPr>
            <b/>
            <sz val="9"/>
            <color indexed="81"/>
            <rFont val="Segoe UI"/>
            <charset val="1"/>
          </rPr>
          <t>MARLON DIEGO DE OLIVEIRA LEONI:</t>
        </r>
        <r>
          <rPr>
            <sz val="9"/>
            <color indexed="81"/>
            <rFont val="Segoe UI"/>
            <charset val="1"/>
          </rPr>
          <t xml:space="preserve">
Avaliar risco de choque de concorrência com clientes do próprio SIC Rural</t>
        </r>
      </text>
    </comment>
    <comment ref="A12" authorId="1" shapeId="0" xr:uid="{8B8AF73B-18E4-48EB-9BDA-4C405B3DF016}">
      <text>
        <r>
          <rPr>
            <b/>
            <sz val="9"/>
            <color indexed="81"/>
            <rFont val="Segoe UI"/>
            <charset val="1"/>
          </rPr>
          <t>MARLON DIEGO DE OLIVEIRA LEONI:</t>
        </r>
        <r>
          <rPr>
            <sz val="9"/>
            <color indexed="81"/>
            <rFont val="Segoe UI"/>
            <charset val="1"/>
          </rPr>
          <t xml:space="preserve">
Avaliar risco de choque de concorrência com clientes do próprio SIC Rural</t>
        </r>
      </text>
    </comment>
  </commentList>
</comments>
</file>

<file path=xl/sharedStrings.xml><?xml version="1.0" encoding="utf-8"?>
<sst xmlns="http://schemas.openxmlformats.org/spreadsheetml/2006/main" count="54" uniqueCount="39">
  <si>
    <t>PERÍODO</t>
  </si>
  <si>
    <t>Nº DE INSERÇÕES NO PERÍODO</t>
  </si>
  <si>
    <t>BASE DE PREÇOS UNITÁRIO</t>
  </si>
  <si>
    <t>5"</t>
  </si>
  <si>
    <t>30"</t>
  </si>
  <si>
    <t>PRODUTO</t>
  </si>
  <si>
    <t>60"</t>
  </si>
  <si>
    <t>TOTAL BRUTO</t>
  </si>
  <si>
    <t xml:space="preserve">TOTAL LÍQUIDO </t>
  </si>
  <si>
    <t>DESCONTO 20% AGÊNCIA</t>
  </si>
  <si>
    <t>DUR</t>
  </si>
  <si>
    <t>ÍNDICE DE 
CONVERSÃO</t>
  </si>
  <si>
    <t>R$ UNITÁRIO CONVERSÃO</t>
  </si>
  <si>
    <t>R$ TOTAL CONVERSÃO</t>
  </si>
  <si>
    <t>DESCONTO</t>
  </si>
  <si>
    <t>UNITÁRIO NEGOCIADO</t>
  </si>
  <si>
    <t>TOTAL 
NEGOCIADO</t>
  </si>
  <si>
    <t xml:space="preserve">MERCHANDISING </t>
  </si>
  <si>
    <t>CHAMADAS NA GRADE</t>
  </si>
  <si>
    <t>CÂMERA MAIS</t>
  </si>
  <si>
    <t>01 até 30/05</t>
  </si>
  <si>
    <t>ENTREVISTAS</t>
  </si>
  <si>
    <t>01/03 até 30/05</t>
  </si>
  <si>
    <t>01/04 até 30/05</t>
  </si>
  <si>
    <t>SIC RURAL</t>
  </si>
  <si>
    <t>ROTATIVO</t>
  </si>
  <si>
    <t>R$ VALOR DE TABELA</t>
  </si>
  <si>
    <t>Sic Rural especial - vinheta</t>
  </si>
  <si>
    <t>Sic Rural especial - VT'S</t>
  </si>
  <si>
    <t>Sic Rural especial - chamadas</t>
  </si>
  <si>
    <t xml:space="preserve">Materia patrocinada </t>
  </si>
  <si>
    <t>CIDADE ALERTA RO</t>
  </si>
  <si>
    <t>PAPO DE REDAÇÃO</t>
  </si>
  <si>
    <t>25 a 29/05</t>
  </si>
  <si>
    <t>28/05 até 30/05</t>
  </si>
  <si>
    <t>ENTREGA COMERCIAL - EVENTO RONDÔNIA RURAL SHOW 2026</t>
  </si>
  <si>
    <t>VT'S para fortalecimento de marca</t>
  </si>
  <si>
    <t>10/03 até 30/05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</si>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</sst>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&quot;#,##0.00"/>
    <numFmt numFmtId="165" formatCode="_(* #,##0.00_);_(* \(#,##0.00\);_(* \-??_);_(@_)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indexed="63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33">
    <xf numFmtId="0" fontId="0" fillId="0" borderId="0" xfId="0"/>
    <xf numFmtId="16" fontId="7" fillId="0" borderId="1" xfId="0" applyNumberFormat="1" applyFont="1" applyBorder="1" applyAlignment="1">
      <alignment horizontal="center" readingOrder="1"/>
    </xf>
    <xf numFmtId="0" fontId="5" fillId="0" borderId="1" xfId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44" fontId="5" fillId="0" borderId="1" xfId="3" applyFont="1" applyBorder="1" applyAlignment="1">
      <alignment horizontal="center" vertical="center"/>
    </xf>
    <xf numFmtId="44" fontId="5" fillId="0" borderId="1" xfId="1" applyNumberFormat="1" applyFont="1" applyBorder="1" applyAlignment="1">
      <alignment horizontal="center" vertical="center"/>
    </xf>
    <xf numFmtId="164" fontId="5" fillId="0" borderId="1" xfId="2" applyNumberFormat="1" applyFont="1" applyFill="1" applyBorder="1" applyAlignment="1" applyProtection="1">
      <alignment horizontal="center" vertical="center"/>
    </xf>
    <xf numFmtId="9" fontId="5" fillId="0" borderId="1" xfId="4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4" fillId="4" borderId="1" xfId="5" applyFont="1" applyFill="1" applyBorder="1" applyAlignment="1">
      <alignment horizontal="left" vertical="center"/>
    </xf>
    <xf numFmtId="0" fontId="4" fillId="4" borderId="1" xfId="5" applyFont="1" applyFill="1" applyBorder="1" applyAlignment="1">
      <alignment horizontal="center" vertical="center"/>
    </xf>
    <xf numFmtId="0" fontId="4" fillId="4" borderId="1" xfId="5" applyFont="1" applyFill="1" applyBorder="1" applyAlignment="1">
      <alignment horizontal="center" vertical="center" wrapText="1"/>
    </xf>
    <xf numFmtId="3" fontId="4" fillId="4" borderId="1" xfId="5" applyNumberFormat="1" applyFont="1" applyFill="1" applyBorder="1" applyAlignment="1">
      <alignment horizontal="center" vertical="center" wrapText="1"/>
    </xf>
    <xf numFmtId="164" fontId="4" fillId="4" borderId="1" xfId="5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4" borderId="0" xfId="0" applyFont="1" applyFill="1"/>
    <xf numFmtId="0" fontId="11" fillId="4" borderId="0" xfId="0" applyFont="1" applyFill="1" applyAlignment="1">
      <alignment horizontal="center"/>
    </xf>
    <xf numFmtId="0" fontId="0" fillId="4" borderId="0" xfId="0" applyFill="1"/>
    <xf numFmtId="44" fontId="11" fillId="4" borderId="0" xfId="3" applyFont="1" applyFill="1"/>
    <xf numFmtId="164" fontId="11" fillId="4" borderId="0" xfId="3" applyNumberFormat="1" applyFont="1" applyFill="1"/>
    <xf numFmtId="0" fontId="8" fillId="4" borderId="0" xfId="0" applyFont="1" applyFill="1" applyAlignment="1">
      <alignment horizontal="center"/>
    </xf>
    <xf numFmtId="0" fontId="12" fillId="0" borderId="0" xfId="0" applyFont="1"/>
    <xf numFmtId="44" fontId="12" fillId="0" borderId="0" xfId="3" applyFont="1" applyFill="1"/>
    <xf numFmtId="165" fontId="13" fillId="0" borderId="1" xfId="2" applyFont="1" applyFill="1" applyBorder="1" applyAlignment="1" applyProtection="1">
      <alignment horizontal="left" vertical="center"/>
    </xf>
    <xf numFmtId="14" fontId="7" fillId="0" borderId="1" xfId="0" applyNumberFormat="1" applyFont="1" applyBorder="1" applyAlignment="1">
      <alignment horizontal="center" readingOrder="1"/>
    </xf>
    <xf numFmtId="165" fontId="13" fillId="2" borderId="1" xfId="2" applyFont="1" applyFill="1" applyBorder="1" applyAlignment="1" applyProtection="1">
      <alignment horizontal="left" vertical="center"/>
    </xf>
    <xf numFmtId="0" fontId="16" fillId="0" borderId="0" xfId="0" applyFont="1"/>
    <xf numFmtId="0" fontId="10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</cellXfs>
  <cellStyles count="6">
    <cellStyle name="Ênfase1" xfId="5" builtinId="29"/>
    <cellStyle name="Moeda" xfId="3" builtinId="4"/>
    <cellStyle name="Normal" xfId="0" builtinId="0"/>
    <cellStyle name="Normal 2" xfId="1" xr:uid="{95EDE211-E764-4A7D-A1A0-70826D93F50F}"/>
    <cellStyle name="Porcentagem" xfId="4" builtinId="5"/>
    <cellStyle name="Vírgula 3" xfId="2" xr:uid="{A532999E-0A11-48E4-959C-E3711A2B8DB1}"/>
  </cellStyles>
  <dxfs count="0"/>
  <tableStyles count="0" defaultTableStyle="TableStyleMedium2" defaultPivotStyle="PivotStyleLight16"/>
  <colors>
    <mruColors>
      <color rgb="FFFFCC29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305C-845A-4CAF-A928-6353BF4ED89C}">
  <dimension ref="A1:L21"/>
  <sheetViews>
    <sheetView showGridLines="0" tabSelected="1" zoomScale="70" zoomScaleNormal="70" workbookViewId="0">
      <selection activeCell="D17" sqref="D17"/>
    </sheetView>
  </sheetViews>
  <sheetFormatPr defaultRowHeight="15" x14ac:dyDescent="0.25"/>
  <cols>
    <col min="1" max="1" width="48.7109375" customWidth="1"/>
    <col min="2" max="2" width="23.42578125" customWidth="1"/>
    <col min="3" max="3" width="7.42578125" customWidth="1"/>
    <col min="4" max="4" width="16.28515625" style="9" customWidth="1"/>
    <col min="5" max="5" width="14.28515625" customWidth="1"/>
    <col min="6" max="6" width="26.28515625" customWidth="1"/>
    <col min="7" max="7" width="19.28515625" customWidth="1"/>
    <col min="8" max="8" width="18.28515625" customWidth="1"/>
    <col min="9" max="9" width="22.28515625" customWidth="1"/>
    <col min="10" max="10" width="15.5703125" customWidth="1"/>
    <col min="11" max="11" width="15.28515625" customWidth="1"/>
    <col min="12" max="12" width="24" customWidth="1"/>
  </cols>
  <sheetData>
    <row r="1" spans="1:12" ht="52.15" customHeight="1" thickBot="1" x14ac:dyDescent="0.3">
      <c r="A1" s="28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46.5" thickTop="1" thickBot="1" x14ac:dyDescent="0.3">
      <c r="A2" s="10" t="s">
        <v>5</v>
      </c>
      <c r="B2" s="11" t="s">
        <v>0</v>
      </c>
      <c r="C2" s="12" t="s">
        <v>10</v>
      </c>
      <c r="D2" s="13" t="s">
        <v>1</v>
      </c>
      <c r="E2" s="13" t="s">
        <v>11</v>
      </c>
      <c r="F2" s="12" t="s">
        <v>2</v>
      </c>
      <c r="G2" s="12" t="s">
        <v>26</v>
      </c>
      <c r="H2" s="12" t="s">
        <v>12</v>
      </c>
      <c r="I2" s="14" t="s">
        <v>13</v>
      </c>
      <c r="J2" s="14" t="s">
        <v>14</v>
      </c>
      <c r="K2" s="14" t="s">
        <v>15</v>
      </c>
      <c r="L2" s="14" t="s">
        <v>16</v>
      </c>
    </row>
    <row r="3" spans="1:12" ht="17.25" thickTop="1" thickBot="1" x14ac:dyDescent="0.3">
      <c r="A3" s="24" t="s">
        <v>36</v>
      </c>
      <c r="B3" s="1" t="s">
        <v>37</v>
      </c>
      <c r="C3" s="2" t="s">
        <v>4</v>
      </c>
      <c r="D3" s="2">
        <v>80</v>
      </c>
      <c r="E3" s="3">
        <v>1</v>
      </c>
      <c r="F3" s="4" t="s">
        <v>25</v>
      </c>
      <c r="G3" s="4">
        <v>993</v>
      </c>
      <c r="H3" s="5">
        <f>I3/D3</f>
        <v>993</v>
      </c>
      <c r="I3" s="6">
        <f>D3*E3*G3</f>
        <v>79440</v>
      </c>
      <c r="J3" s="7">
        <v>0.75</v>
      </c>
      <c r="K3" s="6">
        <f>L3/D3</f>
        <v>248.25</v>
      </c>
      <c r="L3" s="8">
        <f>I3-I3*J3</f>
        <v>19860</v>
      </c>
    </row>
    <row r="4" spans="1:12" ht="17.25" thickTop="1" thickBot="1" x14ac:dyDescent="0.3">
      <c r="A4" s="24" t="s">
        <v>17</v>
      </c>
      <c r="B4" s="1" t="s">
        <v>33</v>
      </c>
      <c r="C4" s="2" t="s">
        <v>6</v>
      </c>
      <c r="D4" s="2">
        <v>5</v>
      </c>
      <c r="E4" s="3">
        <v>1</v>
      </c>
      <c r="F4" s="4" t="s">
        <v>19</v>
      </c>
      <c r="G4" s="4">
        <v>2884</v>
      </c>
      <c r="H4" s="5">
        <f t="shared" ref="H4:H12" si="0">I4/D4</f>
        <v>2884</v>
      </c>
      <c r="I4" s="6">
        <f t="shared" ref="I4:I12" si="1">D4*E4*G4</f>
        <v>14420</v>
      </c>
      <c r="J4" s="7">
        <v>0.75</v>
      </c>
      <c r="K4" s="6">
        <f t="shared" ref="K4:K12" si="2">L4/D4</f>
        <v>721</v>
      </c>
      <c r="L4" s="8">
        <f>I4-I4*J4</f>
        <v>3605</v>
      </c>
    </row>
    <row r="5" spans="1:12" ht="17.25" thickTop="1" thickBot="1" x14ac:dyDescent="0.3">
      <c r="A5" s="24" t="s">
        <v>17</v>
      </c>
      <c r="B5" s="1" t="s">
        <v>33</v>
      </c>
      <c r="C5" s="2" t="s">
        <v>6</v>
      </c>
      <c r="D5" s="2">
        <v>5</v>
      </c>
      <c r="E5" s="3">
        <v>1</v>
      </c>
      <c r="F5" s="4" t="s">
        <v>31</v>
      </c>
      <c r="G5" s="4">
        <v>2713</v>
      </c>
      <c r="H5" s="5">
        <f t="shared" ref="H5:H6" si="3">I5/D5</f>
        <v>2713</v>
      </c>
      <c r="I5" s="6">
        <f t="shared" ref="I5:I6" si="4">D5*E5*G5</f>
        <v>13565</v>
      </c>
      <c r="J5" s="7">
        <v>0.75</v>
      </c>
      <c r="K5" s="6">
        <f t="shared" ref="K5:K6" si="5">L5/D5</f>
        <v>678.25</v>
      </c>
      <c r="L5" s="8">
        <f t="shared" ref="L5:L6" si="6">I5-I5*J5</f>
        <v>3391.25</v>
      </c>
    </row>
    <row r="6" spans="1:12" ht="17.25" thickTop="1" thickBot="1" x14ac:dyDescent="0.3">
      <c r="A6" s="24" t="s">
        <v>17</v>
      </c>
      <c r="B6" s="25">
        <v>45807</v>
      </c>
      <c r="C6" s="2" t="s">
        <v>6</v>
      </c>
      <c r="D6" s="2">
        <v>1</v>
      </c>
      <c r="E6" s="3">
        <v>1</v>
      </c>
      <c r="F6" s="4" t="s">
        <v>32</v>
      </c>
      <c r="G6" s="4">
        <v>3961</v>
      </c>
      <c r="H6" s="5">
        <f t="shared" si="3"/>
        <v>3961</v>
      </c>
      <c r="I6" s="6">
        <f t="shared" si="4"/>
        <v>3961</v>
      </c>
      <c r="J6" s="7">
        <v>0.75</v>
      </c>
      <c r="K6" s="6">
        <f t="shared" si="5"/>
        <v>990.25</v>
      </c>
      <c r="L6" s="8">
        <f t="shared" si="6"/>
        <v>990.25</v>
      </c>
    </row>
    <row r="7" spans="1:12" ht="17.25" thickTop="1" thickBot="1" x14ac:dyDescent="0.3">
      <c r="A7" s="24" t="s">
        <v>18</v>
      </c>
      <c r="B7" s="1" t="s">
        <v>20</v>
      </c>
      <c r="C7" s="2" t="s">
        <v>4</v>
      </c>
      <c r="D7" s="2">
        <v>150</v>
      </c>
      <c r="E7" s="3">
        <v>0.375</v>
      </c>
      <c r="F7" s="4" t="s">
        <v>19</v>
      </c>
      <c r="G7" s="4">
        <v>1311</v>
      </c>
      <c r="H7" s="5">
        <f t="shared" si="0"/>
        <v>491.625</v>
      </c>
      <c r="I7" s="6">
        <f t="shared" si="1"/>
        <v>73743.75</v>
      </c>
      <c r="J7" s="7">
        <v>0.75</v>
      </c>
      <c r="K7" s="6">
        <f t="shared" si="2"/>
        <v>122.90625</v>
      </c>
      <c r="L7" s="8">
        <f>I7-I7*J7</f>
        <v>18435.9375</v>
      </c>
    </row>
    <row r="8" spans="1:12" ht="17.25" thickTop="1" thickBot="1" x14ac:dyDescent="0.3">
      <c r="A8" s="24" t="s">
        <v>21</v>
      </c>
      <c r="B8" s="1" t="s">
        <v>22</v>
      </c>
      <c r="C8" s="2" t="s">
        <v>3</v>
      </c>
      <c r="D8" s="2">
        <v>1</v>
      </c>
      <c r="E8" s="3">
        <v>1</v>
      </c>
      <c r="F8" s="4" t="s">
        <v>19</v>
      </c>
      <c r="G8" s="4">
        <v>2884</v>
      </c>
      <c r="H8" s="5">
        <f t="shared" si="0"/>
        <v>2884</v>
      </c>
      <c r="I8" s="6">
        <f t="shared" si="1"/>
        <v>2884</v>
      </c>
      <c r="J8" s="7">
        <v>0.75</v>
      </c>
      <c r="K8" s="6">
        <f t="shared" si="2"/>
        <v>721</v>
      </c>
      <c r="L8" s="8">
        <f>I8-I8*J8</f>
        <v>721</v>
      </c>
    </row>
    <row r="9" spans="1:12" ht="17.25" thickTop="1" thickBot="1" x14ac:dyDescent="0.3">
      <c r="A9" s="24" t="s">
        <v>30</v>
      </c>
      <c r="B9" s="1" t="s">
        <v>23</v>
      </c>
      <c r="C9" s="2" t="s">
        <v>3</v>
      </c>
      <c r="D9" s="2">
        <v>5</v>
      </c>
      <c r="E9" s="3">
        <v>0.375</v>
      </c>
      <c r="F9" s="4" t="s">
        <v>19</v>
      </c>
      <c r="G9" s="4">
        <v>1311</v>
      </c>
      <c r="H9" s="5">
        <f t="shared" si="0"/>
        <v>491.625</v>
      </c>
      <c r="I9" s="6">
        <f t="shared" si="1"/>
        <v>2458.125</v>
      </c>
      <c r="J9" s="7">
        <v>0.75</v>
      </c>
      <c r="K9" s="6">
        <f t="shared" si="2"/>
        <v>122.90625</v>
      </c>
      <c r="L9" s="8">
        <f>I9-I9*J9</f>
        <v>614.53125</v>
      </c>
    </row>
    <row r="10" spans="1:12" ht="17.25" thickTop="1" thickBot="1" x14ac:dyDescent="0.3">
      <c r="A10" s="26" t="s">
        <v>27</v>
      </c>
      <c r="B10" s="25">
        <v>46173</v>
      </c>
      <c r="C10" s="2" t="s">
        <v>3</v>
      </c>
      <c r="D10" s="2">
        <v>2</v>
      </c>
      <c r="E10" s="3">
        <v>0.375</v>
      </c>
      <c r="F10" s="4" t="s">
        <v>24</v>
      </c>
      <c r="G10" s="4">
        <v>1349</v>
      </c>
      <c r="H10" s="5">
        <f t="shared" si="0"/>
        <v>505.875</v>
      </c>
      <c r="I10" s="6">
        <f t="shared" si="1"/>
        <v>1011.75</v>
      </c>
      <c r="J10" s="7">
        <v>0.75</v>
      </c>
      <c r="K10" s="6">
        <f t="shared" si="2"/>
        <v>126.46875</v>
      </c>
      <c r="L10" s="8">
        <f t="shared" ref="L10:L12" si="7">I10-I10*J10</f>
        <v>252.9375</v>
      </c>
    </row>
    <row r="11" spans="1:12" ht="17.25" thickTop="1" thickBot="1" x14ac:dyDescent="0.3">
      <c r="A11" s="26" t="s">
        <v>28</v>
      </c>
      <c r="B11" s="25">
        <v>46173</v>
      </c>
      <c r="C11" s="2" t="s">
        <v>4</v>
      </c>
      <c r="D11" s="2">
        <v>2</v>
      </c>
      <c r="E11" s="3">
        <v>1</v>
      </c>
      <c r="F11" s="4" t="s">
        <v>24</v>
      </c>
      <c r="G11" s="4">
        <v>519</v>
      </c>
      <c r="H11" s="5">
        <f t="shared" si="0"/>
        <v>519</v>
      </c>
      <c r="I11" s="6">
        <f t="shared" si="1"/>
        <v>1038</v>
      </c>
      <c r="J11" s="7">
        <v>0.75</v>
      </c>
      <c r="K11" s="6">
        <f t="shared" si="2"/>
        <v>129.75</v>
      </c>
      <c r="L11" s="8">
        <f t="shared" si="7"/>
        <v>259.5</v>
      </c>
    </row>
    <row r="12" spans="1:12" ht="17.25" thickTop="1" thickBot="1" x14ac:dyDescent="0.3">
      <c r="A12" s="26" t="s">
        <v>29</v>
      </c>
      <c r="B12" s="25" t="s">
        <v>34</v>
      </c>
      <c r="C12" s="2" t="s">
        <v>4</v>
      </c>
      <c r="D12" s="2">
        <v>15</v>
      </c>
      <c r="E12" s="3">
        <v>1</v>
      </c>
      <c r="F12" s="4" t="s">
        <v>24</v>
      </c>
      <c r="G12" s="4">
        <v>519</v>
      </c>
      <c r="H12" s="5">
        <f t="shared" si="0"/>
        <v>519</v>
      </c>
      <c r="I12" s="6">
        <f t="shared" si="1"/>
        <v>7785</v>
      </c>
      <c r="J12" s="7">
        <v>0.75</v>
      </c>
      <c r="K12" s="6">
        <f t="shared" si="2"/>
        <v>129.75</v>
      </c>
      <c r="L12" s="8">
        <f t="shared" si="7"/>
        <v>1946.25</v>
      </c>
    </row>
    <row r="13" spans="1:12" ht="21.75" thickTop="1" x14ac:dyDescent="0.35">
      <c r="A13" s="15" t="s">
        <v>7</v>
      </c>
      <c r="B13" s="16"/>
      <c r="C13" s="16"/>
      <c r="D13" s="17">
        <f>SUM(D3:D12)</f>
        <v>266</v>
      </c>
      <c r="E13" s="18"/>
      <c r="F13" s="18"/>
      <c r="G13" s="18"/>
      <c r="H13" s="18"/>
      <c r="I13" s="20">
        <f>SUM(I3:I9)</f>
        <v>190471.875</v>
      </c>
      <c r="J13" s="18"/>
      <c r="K13" s="18"/>
      <c r="L13" s="20">
        <f>SUM(L3:L12)</f>
        <v>50076.65625</v>
      </c>
    </row>
    <row r="14" spans="1:12" ht="21" x14ac:dyDescent="0.35">
      <c r="A14" s="22" t="s">
        <v>9</v>
      </c>
      <c r="B14" s="30"/>
      <c r="C14" s="30"/>
      <c r="D14" s="30"/>
      <c r="E14" s="30"/>
      <c r="F14" s="30"/>
      <c r="G14" s="30"/>
      <c r="H14" s="30"/>
      <c r="I14" s="23">
        <f>I13*20%</f>
        <v>38094.375</v>
      </c>
      <c r="L14" s="23">
        <f>L13*20%</f>
        <v>10015.331250000001</v>
      </c>
    </row>
    <row r="15" spans="1:12" ht="21" x14ac:dyDescent="0.35">
      <c r="A15" s="15" t="s">
        <v>8</v>
      </c>
      <c r="B15" s="16"/>
      <c r="C15" s="16"/>
      <c r="D15" s="21"/>
      <c r="E15" s="18"/>
      <c r="F15" s="18"/>
      <c r="G15" s="18"/>
      <c r="H15" s="18"/>
      <c r="I15" s="19">
        <f>I13-I14</f>
        <v>152377.5</v>
      </c>
      <c r="J15" s="18"/>
      <c r="K15" s="18"/>
      <c r="L15" s="19">
        <f>L13-L14</f>
        <v>40061.324999999997</v>
      </c>
    </row>
    <row r="18" spans="1:4" ht="26.25" x14ac:dyDescent="0.4">
      <c r="A18" s="31"/>
      <c r="B18" s="31"/>
      <c r="C18" s="31"/>
      <c r="D18" s="31"/>
    </row>
    <row r="19" spans="1:4" ht="15.75" x14ac:dyDescent="0.25">
      <c r="A19" s="32" t="s">
        <v>38</v>
      </c>
    </row>
    <row r="20" spans="1:4" ht="26.25" x14ac:dyDescent="0.4">
      <c r="A20" s="27"/>
    </row>
    <row r="21" spans="1:4" ht="26.25" x14ac:dyDescent="0.4">
      <c r="A21" s="27"/>
    </row>
  </sheetData>
  <mergeCells count="3">
    <mergeCell ref="A1:L1"/>
    <mergeCell ref="B14:H14"/>
    <mergeCell ref="A18:D18"/>
  </mergeCells>
  <pageMargins left="0.511811024" right="0.511811024" top="0.78740157499999996" bottom="0.78740157499999996" header="0.31496062000000002" footer="0.31496062000000002"/>
  <pageSetup paperSize="9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734649300B034F8EB367CB372C190C" ma:contentTypeVersion="2" ma:contentTypeDescription="Create a new document." ma:contentTypeScope="" ma:versionID="ec51f0863b2966e4c7a88aa1701ed109">
  <xsd:schema xmlns:xsd="http://www.w3.org/2001/XMLSchema" xmlns:xs="http://www.w3.org/2001/XMLSchema" xmlns:p="http://schemas.microsoft.com/office/2006/metadata/properties" xmlns:ns3="a51999bd-f244-432b-82d3-238fcadb3186" targetNamespace="http://schemas.microsoft.com/office/2006/metadata/properties" ma:root="true" ma:fieldsID="bb0ddfe86517c33dd5b7068872aa0345" ns3:_="">
    <xsd:import namespace="a51999bd-f244-432b-82d3-238fcadb31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999bd-f244-432b-82d3-238fcadb3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A9C1A-BAEC-4294-815A-C7C411273CA2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a51999bd-f244-432b-82d3-238fcadb3186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2075B59-897A-4AC0-A710-7358DBAEA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999bd-f244-432b-82d3-238fcadb3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29214D-9D21-4D09-85D5-F2CEF4D00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SIC 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JANE</dc:creator>
  <cp:lastModifiedBy>Larissa do Amparo Costa</cp:lastModifiedBy>
  <dcterms:created xsi:type="dcterms:W3CDTF">2023-02-17T12:11:13Z</dcterms:created>
  <dcterms:modified xsi:type="dcterms:W3CDTF">2026-02-11T14:34:50Z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2023-02-17T12:11:13Z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5fb2f88c-7d03-4723-b17b-9b4fcf8b9f68</vt:lpwstr>
  </property>
  <property fmtid="{D5CDD505-2E9C-101B-9397-08002B2CF9AE}" pid="7" name="MSIP_Label_defa4170-0d19-0005-0004-bc88714345d2_ActionId">
    <vt:lpwstr>e14de47f-e87e-4545-9b54-5e33e34fd3a8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0x010100A1734649300B034F8EB367CB372C190C</vt:lpwstr>
  </property>
</Properties>
</file>